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defaultThemeVersion="124226"/>
  <mc:AlternateContent xmlns:mc="http://schemas.openxmlformats.org/markup-compatibility/2006">
    <mc:Choice Requires="x15">
      <x15ac:absPath xmlns:x15ac="http://schemas.microsoft.com/office/spreadsheetml/2010/11/ac" url="C:\Users\wutong\Desktop\奖学金公示分数\"/>
    </mc:Choice>
  </mc:AlternateContent>
  <xr:revisionPtr revIDLastSave="0" documentId="13_ncr:1_{3450D9AA-1BF4-4DB4-B21C-3D249E93F995}" xr6:coauthVersionLast="47" xr6:coauthVersionMax="47" xr10:uidLastSave="{00000000-0000-0000-0000-000000000000}"/>
  <bookViews>
    <workbookView xWindow="-120" yWindow="-120" windowWidth="29040" windowHeight="15840" xr2:uid="{00000000-000D-0000-FFFF-FFFF00000000}"/>
  </bookViews>
  <sheets>
    <sheet name="博士21级"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35" i="1" l="1"/>
  <c r="S35" i="1"/>
  <c r="R35" i="1"/>
  <c r="Y34" i="1"/>
  <c r="S34" i="1"/>
  <c r="R34" i="1"/>
  <c r="Y33" i="1"/>
  <c r="S33" i="1"/>
  <c r="R33" i="1"/>
  <c r="M33" i="1"/>
  <c r="G33" i="1"/>
  <c r="Y32" i="1"/>
  <c r="S32" i="1"/>
  <c r="R32" i="1"/>
  <c r="Y31" i="1"/>
  <c r="S31" i="1"/>
  <c r="R31" i="1"/>
  <c r="Y30" i="1"/>
  <c r="S30" i="1"/>
  <c r="R30" i="1"/>
  <c r="Y29" i="1"/>
  <c r="S29" i="1"/>
  <c r="R29" i="1"/>
  <c r="E29" i="1"/>
  <c r="Y28" i="1"/>
  <c r="S28" i="1"/>
  <c r="R28" i="1"/>
  <c r="Y27" i="1"/>
  <c r="S27" i="1"/>
  <c r="R27" i="1"/>
  <c r="Y26" i="1"/>
  <c r="S26" i="1"/>
  <c r="R26" i="1"/>
  <c r="Y25" i="1"/>
  <c r="S25" i="1"/>
  <c r="R25" i="1"/>
  <c r="Y24" i="1"/>
  <c r="S24" i="1"/>
  <c r="R24" i="1"/>
  <c r="Y23" i="1"/>
  <c r="S23" i="1"/>
  <c r="R23" i="1"/>
  <c r="Y22" i="1"/>
  <c r="S22" i="1"/>
  <c r="R22" i="1"/>
  <c r="Y21" i="1"/>
  <c r="S21" i="1"/>
  <c r="R21" i="1"/>
  <c r="Y20" i="1"/>
  <c r="S20" i="1"/>
  <c r="R20" i="1"/>
  <c r="Y19" i="1"/>
  <c r="S19" i="1"/>
  <c r="R19" i="1"/>
  <c r="Y18" i="1"/>
  <c r="S18" i="1"/>
  <c r="R18" i="1"/>
  <c r="Y17" i="1"/>
  <c r="S17" i="1"/>
  <c r="R17" i="1"/>
  <c r="Y16" i="1"/>
  <c r="S16" i="1"/>
  <c r="R16" i="1"/>
  <c r="Y15" i="1"/>
  <c r="S15" i="1"/>
  <c r="R15" i="1"/>
  <c r="Y14" i="1"/>
  <c r="S14" i="1"/>
  <c r="R14" i="1"/>
  <c r="Y13" i="1"/>
  <c r="S13" i="1"/>
  <c r="R13" i="1"/>
  <c r="Y12" i="1"/>
  <c r="S12" i="1"/>
  <c r="R12" i="1"/>
  <c r="Y11" i="1"/>
  <c r="S11" i="1"/>
  <c r="R11" i="1"/>
  <c r="Y10" i="1"/>
  <c r="S10" i="1"/>
  <c r="R10" i="1"/>
  <c r="Y9" i="1"/>
  <c r="S9" i="1"/>
  <c r="R9" i="1"/>
  <c r="E9" i="1"/>
  <c r="Y8" i="1"/>
  <c r="S8" i="1"/>
  <c r="R8" i="1"/>
  <c r="Y7" i="1"/>
  <c r="S7" i="1"/>
  <c r="R7" i="1"/>
  <c r="Y6" i="1"/>
  <c r="S6" i="1"/>
  <c r="R6" i="1"/>
  <c r="Y5" i="1"/>
  <c r="S5" i="1"/>
  <c r="R5" i="1"/>
  <c r="Y4" i="1"/>
  <c r="S4" i="1"/>
  <c r="R4" i="1"/>
  <c r="Y3" i="1"/>
  <c r="S3" i="1"/>
  <c r="R3" i="1"/>
</calcChain>
</file>

<file path=xl/sharedStrings.xml><?xml version="1.0" encoding="utf-8"?>
<sst xmlns="http://schemas.openxmlformats.org/spreadsheetml/2006/main" count="121" uniqueCount="110">
  <si>
    <t>序号</t>
  </si>
  <si>
    <t>学号</t>
  </si>
  <si>
    <t>姓名</t>
  </si>
  <si>
    <t>学术成果</t>
  </si>
  <si>
    <t>学术成果得分</t>
  </si>
  <si>
    <t>学术成果90%</t>
  </si>
  <si>
    <t>综合表现</t>
  </si>
  <si>
    <t>综合表现得分</t>
  </si>
  <si>
    <t>综合表现10%</t>
  </si>
  <si>
    <t>总分</t>
  </si>
  <si>
    <t>发表科研论文</t>
  </si>
  <si>
    <t>得分</t>
  </si>
  <si>
    <t>主持科研项目</t>
  </si>
  <si>
    <t>出版（参编）专著或教材</t>
  </si>
  <si>
    <t>科研获奖</t>
  </si>
  <si>
    <t>专利</t>
  </si>
  <si>
    <t>学术会议活动</t>
  </si>
  <si>
    <t>学科竞赛及科技活动</t>
  </si>
  <si>
    <t>社会工作</t>
  </si>
  <si>
    <t>获各类荣誉称号</t>
  </si>
  <si>
    <t>文体竞赛获奖</t>
  </si>
  <si>
    <t>何永江</t>
  </si>
  <si>
    <t>Yongjiang He, P. Cao, D. Suo and X. Liu, A Joint Optimization of Beam Distribution and Deployment for Roadside LiDAR Systems to Maximize Vehicle Perception.  （JCR Q1，一作，2024年7月）（150*0.7=105分）</t>
  </si>
  <si>
    <t>康雷雷</t>
  </si>
  <si>
    <t xml:space="preserve">1.leilei kang等. Optimizing gate control coordination signal for urban traffic network boundaries using multi-agent deep reinforcement learning(JCR Q1,一作， 2024年6月)（105）；      
2.hao huang,jiannao mao, leilei kang.A dynamic graph deep learning model with multivariate empirical mode decomposition for network-wide metro passenger flow prediction(JCR Q1,三作， 2024年4月)（7.5）； </t>
  </si>
  <si>
    <t xml:space="preserve">1、2023年10月1日，参编
《城市路网交通拥挤智能控制理论与方法》，4分；
</t>
  </si>
  <si>
    <t xml:space="preserve"> </t>
  </si>
  <si>
    <t>张晨阳</t>
  </si>
  <si>
    <t xml:space="preserve">1、Hua Chen, Yujing Feng, Chenyang Zhang等.Numerical Simulation of Passenger Evacuation and Heat Fluxes in the Waiting Hall of an Ultralarge Railway Station Hub
（JCR Q1，除导师外三作，2024年5月）（7.50分）；
</t>
  </si>
  <si>
    <t xml:space="preserve">1、The TRB 103rd Annual Meeting, 2024年1月、美国华盛顿；（10分）
</t>
  </si>
  <si>
    <t>王逸</t>
  </si>
  <si>
    <t>1、Yi Wang, Zeqi Xu等.Analysis of mixed traffic flow with different lane management strategy for connected automated vehicles: A fundamental diagram method
（JCR Q1，除导师外一作，105分），2024年6月；
2、Yi Wang, Le Li等.Efficiency and fuel consumption of mixed traffic flow with lane management of CAVs
（JCR Q2，除导师外一作，52.5分），2024年8月；
3、Yangsheng Jiang, Zipeng Man，Yi Wang等.Cooperative lane-changing for connected autonomous vehicles merging into dedicated lanes in mixed traffic flow
（JCR Q1，除导师外二作，37.5分），2024年5月；
4、Yangsheng Jiang, Hongwei Cong，Yi Wang等.A new control strategy of CAVs platoon for mitigating traffic oscillation in a two-lane highway
（JCR Q2，除导师外二作，18.75分），2023年10月；
5、Zhihong Yao, Tingting Ren，Yi Wang等.Fundamental diagram of mixed traffic flow considering dedicated and shared lanes management policies for CAVs
（JCR Q1，除导师外三作，7.5分），2023年11月；
6、Zhihong Yao, Chengxin Fu，Yi Wang等.Optimal Lane Management Model for Mixed Traffic Flow with Connected Automated Vehicles on Freeways
（JCR Q1，除导师外三作，7.5分），2024年7月；</t>
  </si>
  <si>
    <t>1、境内会议：2024年6月27日、中国青岛、WTC 2024 Fundamental Diagram Modeling and Analysis of Mixed Traffic Flow with Dedicated Lanes for Connected Automatic Vehicle （3）</t>
  </si>
  <si>
    <t>1、2023年12月：“华为杯”第20届中国研究生数学建模竞赛二等奖（15分）；</t>
  </si>
  <si>
    <t>李涛</t>
  </si>
  <si>
    <t>刘海玥</t>
  </si>
  <si>
    <t xml:space="preserve">2024世界交通运输大会（WTC2024）6月26日-29日。青岛世界博览城，参加论文会议（3分）
</t>
  </si>
  <si>
    <t>钱秋君</t>
  </si>
  <si>
    <t>1、Qian, Qiujun, Mi Gan, Lifei Wei, Zhu Yao, and Yuxin He. Behavior-Driven Planning of Electric Truck Charging Infrastructure for Intercity Operations.
（JCR Q1，一作，2024年4月）（105分）；
2、何昱欣;甘蜜;钱秋君;刘晓波.	基于出行链视角的城际货车出行偏好挖掘方法研究（高水平中文期刊，除导师外二作，2024年4月）（12.5分）</t>
  </si>
  <si>
    <t xml:space="preserve">1、发明专利：一种城市地下交通的物流需求预测方法发明专利（202311249892.4   ，除导师外第1署名）（31.5分）；  
</t>
  </si>
  <si>
    <t>刘展汝</t>
  </si>
  <si>
    <t>1、2022-2023学年，担任团支书，3分；</t>
  </si>
  <si>
    <t>李玥阳</t>
  </si>
  <si>
    <t>1、李玥阳等，.A fusion framework to characterize and evaluate air traffic clusters based on potential field theory
（JCR Q1，一作，2024年7月）（105分）；
）</t>
  </si>
  <si>
    <t>陈济达</t>
  </si>
  <si>
    <t>1、JIDA CHEN, YUGANG LIU*等.Conflict detection and resolution strategy for eVTOLs in low-altitude urban environments based on the geodetic coordinate system
（JCR Q1，除导师外一作，2024年8月）（105分）；
2、Jida Chen, Yugang Liu*等.Dynamic takeoff and landing control for multi-rotor eVTOL aircraft
（JCR Q2，除导师外一作，2024年7月）（52.5分）</t>
  </si>
  <si>
    <t>1、2024年7月-2025年9月，主持四川省科技创新苗子工程项目，30分；</t>
  </si>
  <si>
    <t xml:space="preserve">1、发明专利受理：一种城市空中起降点进离场航班动态排序方法（申请号：2023111191904   
除导师外第1署名）（3.5分）；  
</t>
  </si>
  <si>
    <t xml:space="preserve">1、境内国际会议会议：The 15th international workshop on computational transportation science。2024年6月29日-30日在四川成都金牛宾馆召开；（3分）
</t>
  </si>
  <si>
    <t>1、担任交运学院21级博士党支部组织委员， 任职情况：优秀。2分；</t>
  </si>
  <si>
    <t>唐慧敏</t>
  </si>
  <si>
    <t>申皓</t>
  </si>
  <si>
    <t>1、申皓，张锦，陈朗等.复杂环境下工程物流网络级联失效抗毁性研究（高水平中文期刊，一作，2024年8月）（35分）
2、朱红星，张锦，申皓等.Multi-objective location-routing model and algorithm study of material reserve bases for large-scale railway engineering construction projects.（JCR Q2，除导师外二作，2024年6月）（18.75分）</t>
  </si>
  <si>
    <t xml:space="preserve">1、境外国际会议：2024 INFORMS Conference On Service Science，2024年6月、澳门、获会议优秀论文；（15分）
</t>
  </si>
  <si>
    <t>杨皓男</t>
  </si>
  <si>
    <t xml:space="preserve">1、Integrated robust optimization of maintenance windows and traintimetables using ADMM-driven and nested simulation
heuristic algorithm（JCR Q1，一作，2024年2月）；
2、Variable Neighborhood Search and Alternating
Direction Method of Multipliers for Integrated
Optimization of Maintenance Windows
and Train Timetables
（JCR Q1，一作，2024年7月）
</t>
  </si>
  <si>
    <t>刘悦棋</t>
  </si>
  <si>
    <t>1、Yueqi Liu, Ke Han, Zhuoqian Yang. Impact of Traffic Policy on Travel Population Exposure During Heavy Pollution Episodes: A Chengdu Case Study. Urban climate, 2024, 55, 101886.（1作，JCR 1区，2024年4月 105分）
[2] Ke Han, Yueqi Liu, Wenting Zhong. Modal shift, environmental benefits and population exposure assessment on contingent transport policies. Transportation Research Part D: Transport and Environment, 2024, 133, 104296.（导师一作，JCR 1区，2024年6月 105分）</t>
  </si>
  <si>
    <t xml:space="preserve">1、发明专利：区域车辆受交通政策影响的排放评估与优化方法和系统（ZL 2022 1 1360810.9   
第1署名）（45分）；  
</t>
  </si>
  <si>
    <t xml:space="preserve">1、境内国际会议会议：第十五届计算交通科学国际研讨会，2024年6月29日、四川成都
</t>
  </si>
  <si>
    <t>沈子力</t>
  </si>
  <si>
    <t>施冬冬</t>
  </si>
  <si>
    <t>1、Shi Dongdong等.How do age compositions affect pedestrian dynamics on stairways?
Findings from controlled experiments
（JCR Q1，学生一作，2024年7月）（105分）；
2、Shi Dongdong等.Understanding pedestrian movement with baggage on stairway: Insights
from controlled experiments
（JCR Q1，学生一作，2024年2月）（105分）；
3、Shi Dongdong等.Exploring pedestrian movement characteristics during
urban flooding: A micro-simulation approach
（JCR Q2，学生一作，2024年8月）（52.5分）；</t>
  </si>
  <si>
    <t>1.发明专利：一种洪水入侵地下空间人群疏散模拟实验装置及方法(授权专利，ZL 2023 1 1370763.0，除导师外第二署名)（11.25分）
2.发明专利：一种基于洪水漫延的人员疏散方法、装置、设备及介质(受理专利，202410249786.4，除导师外第二署名)（1.25分）</t>
  </si>
  <si>
    <t>王显龙</t>
  </si>
  <si>
    <t>李国栋</t>
  </si>
  <si>
    <t>1、2024WTC世界交通运输大会：6月27-29日、山东青岛世博城国际会议中心；（3分）
2、2024运筹帷幄 第三届线下研讨会运筹学与人工智能在业界的前沿应用：8月3-5日；（3分）</t>
  </si>
  <si>
    <t>张子悦</t>
  </si>
  <si>
    <t>冯利阳</t>
  </si>
  <si>
    <t>1、冯利阳，谢军等. Is order-2 proportionality good enough for approximating the most likely path flow in user equilibrium traffic assignment? (JCR Q1, 一作, 2024年6月)(105分)； 2、李加阳、王倩妮、冯利阳等. A Day-to-Day Dynamical Approach to the Most Likely User Equilibrium Problem (JCR Q1，三作，2024年7月)(7.5分) 3、程岚、谢军、黄俊、冯利阳等.A Class of Efficient Algorithms for the Bi-Level Demand Adjustment Problems in Congested Traffic Networks (JCR Q2, 除导师外三作，2023年12月)(3.75分)</t>
  </si>
  <si>
    <t xml:space="preserve">1、境外国际会议会议：2024年1月、华盛顿；（10分）
</t>
  </si>
  <si>
    <t>1、2023-2024学年，担任党支书，3分；</t>
  </si>
  <si>
    <t>邹佳铭</t>
  </si>
  <si>
    <t>薛倩</t>
  </si>
  <si>
    <t>1.WTC2024世界交通运输大会（2024.6.27 青岛）
2.2024“运筹学与人工智能在业界的前沿应用”研讨会（2024.8.4 杭州）</t>
  </si>
  <si>
    <t>胡伟建</t>
  </si>
  <si>
    <t>汪旭</t>
  </si>
  <si>
    <t>1、汪旭等.Stability and Safety Analysis of Connected and Automated Vehicle Platoon Considering Dynamic Communication Topology
（JCR Q1，一作，2024年5月）（150分）；
2、汪旭等.考虑传感噪声的智能网联车队安全风险分析
（高水平中文期刊，一作，2024年8月）（50分）</t>
  </si>
  <si>
    <t>世界交通运输
大会（World Transport Convention,WTC）:2024年6月、青岛（3分）</t>
  </si>
  <si>
    <t>鲍震天</t>
  </si>
  <si>
    <t>WTC2024,6.26,青岛（3分）</t>
  </si>
  <si>
    <t>2023-2024担任班长（3分）</t>
  </si>
  <si>
    <t>杨在旭</t>
  </si>
  <si>
    <t>1、2023-2024学年，担任文体委员，1分；</t>
  </si>
  <si>
    <t>1、2023年12月，获
院级明诚奖，2分；</t>
  </si>
  <si>
    <t>姚竹</t>
  </si>
  <si>
    <t>1.郑倩，甘蜜，姚竹，魏力飞，面向高速铁路货运站选址的深度学习模型研究（高水平中文期刊，除导师外二作，2024年6月）（12.5分）
2.Mi Gan,Dandan Li,Zhu Yao等,Intelligent decision modeling for optimizing railway cold chain 
service networks under uncertainty(JCR Q1,除导师外二作，2024年9月)(37.5分)
3.Tao Peng,Mi Gan, Zhu Yao等,Nonlinear impacts of urban built environment on freight emissions (JCR Q1,除导师外二作，2024年9月)(37.5分)
4.Qiujun Qian,Mi Gan, Lifei Wei,ZHu Yao, Behavior-Driven Planning of Electric Truck Charging Infrastructure for Intercity Operations
（JCR Q1，除导师外三作，2023年12月)(7.5分）</t>
  </si>
  <si>
    <t xml:space="preserve">1、发明专利：一种物流配送网络优化方法（202410229478.5   
除导师外第1署名）（5分）；  
</t>
  </si>
  <si>
    <t>肖国胜</t>
  </si>
  <si>
    <t>1、Yangsheng Jiang, Hongyu Chen, Guosheng Xiao等. A Stackelberg game-based on-ramp merging controller for connected automated vehicles inmixed traffic flow(JCR Q2, 除导师外三作， 2024年5月) （18.75分）；
2、Yangsheng Jiang, Li Tan, Guosheng Xiao等. Platoon-aware cooperative lane-changing strategy for connected automated vehicles in mixed traffic flow (JCR Q2, 除导师外二作，2024年3月) （18.75分）</t>
  </si>
  <si>
    <t xml:space="preserve">1、境内高水平会议：2024年6月、青岛、长摘要并做报告；（3分）
</t>
  </si>
  <si>
    <t>1、2023年12月，获'华为杯”第二十届中国研究生数学建模竞赛 三等奖，（10分）；</t>
  </si>
  <si>
    <t>霍浩阳</t>
  </si>
  <si>
    <t xml:space="preserve">1、Integrated robust optimization of maintenance windows and traintimetables using ADMM-driven and nested simulation
heuristic algorithm（JCR Q1，除导师外二作/7，2024年2月）；
2、Variable Neighborhood Search and Alternating
Direction Method of Multipliers for Integrated
Optimization of Maintenance Windows
and Train Timetables
（JCR Q1，除导师外二作/7，2024年7月）
</t>
  </si>
  <si>
    <t>向江海</t>
  </si>
  <si>
    <t>赵军，向江海，彭其渊.Routing and scheduling of trains and engines in a railway marshalling station yard（JCR Q1，除导师外二作）</t>
  </si>
  <si>
    <t>The International Conference on Optimization and Decision Science （ODS 2024）：2024.9.8-9.12、意大利撒丁岛</t>
  </si>
  <si>
    <t>郑帅</t>
  </si>
  <si>
    <r>
      <rPr>
        <sz val="9"/>
        <rFont val="宋体"/>
        <charset val="134"/>
        <scheme val="minor"/>
      </rPr>
      <t>1、</t>
    </r>
    <r>
      <rPr>
        <b/>
        <sz val="9"/>
        <rFont val="宋体"/>
        <charset val="134"/>
        <scheme val="minor"/>
      </rPr>
      <t>Shuai Zheng</t>
    </r>
    <r>
      <rPr>
        <sz val="9"/>
        <rFont val="宋体"/>
        <charset val="134"/>
        <scheme val="minor"/>
      </rPr>
      <t xml:space="preserve">，Yugang Liu, Yiliang Liang and Hongtai Yang. The Integrated optimization of intermittent lane intersection design and dynamic signal control efficiency, safety, and fuel consumption
（JCR Q2，一作，75*0.7=52.5分），2023年10月；
2、 </t>
    </r>
    <r>
      <rPr>
        <b/>
        <sz val="9"/>
        <rFont val="宋体"/>
        <charset val="134"/>
        <scheme val="minor"/>
      </rPr>
      <t>Shuai Zheng</t>
    </r>
    <r>
      <rPr>
        <sz val="9"/>
        <rFont val="宋体"/>
        <charset val="134"/>
        <scheme val="minor"/>
      </rPr>
      <t>, Yugang Liu,Kui Fu, Rongrong Li You Zhang and Hongtai Yang. Optimization of isolated intersection signal timing and trajectory planning under mixed traffic environment: The flexible catalysis of connected and automated vehicles
（JCR Q2，一作，75*0.7=52.5分），2024年03月；
3、</t>
    </r>
    <r>
      <rPr>
        <b/>
        <sz val="9"/>
        <rFont val="宋体"/>
        <charset val="134"/>
        <scheme val="minor"/>
      </rPr>
      <t>Shuai Zheng</t>
    </r>
    <r>
      <rPr>
        <sz val="9"/>
        <rFont val="宋体"/>
        <charset val="134"/>
        <scheme val="minor"/>
      </rPr>
      <t xml:space="preserve">, Yugang Liu, Yiliang Liang, Hongbo Yi, Hongtai Yang and Yihe Xu. How will passengers make the joint choice of departure time, trip-training, and travel mode under disruption of metro service?(JCR Q1，一作，150*0.7=105分)，2024年08月；
</t>
    </r>
  </si>
  <si>
    <t>1、2023年9月31日至2024年10月31日，主持复杂轨道交通网络突发中断下的应急恢复策略与关键问题研究项目，30分；</t>
  </si>
  <si>
    <t>/</t>
  </si>
  <si>
    <t>1、发明专利授权：一种基于轨道交通网络的应急桥接公交驻车点选址方法（ZL202310556499.3 除导师外第一署名，1/4）（45*0.7=31.5分）：
2、发明专利授权：一种地铁中断后的应急桥接接驳模型（ZL202010637239.5 除导师外第一署名，1/3人）（45*0.7=31.5分）；  
3、发明专利受理：一种基于有轨踏板的不停车交叉口行人过街控制方法(ZL202410950243.5 除导师外第二署名，2/3人)（5*0.25=1.25分）。</t>
  </si>
  <si>
    <t xml:space="preserve">
</t>
  </si>
  <si>
    <t>贺南南</t>
  </si>
  <si>
    <t>He Nannan，等Do publicly developed logistics parks cause carbon emission transfer? Evidence from Chengdu（JCR Q1,一作，2023年12月）(105分)</t>
  </si>
  <si>
    <t>1.境内国际会议：2024.6，青岛，世界交通大学（WTC），大会论文集收录；（3分）</t>
  </si>
  <si>
    <t>王磊</t>
  </si>
  <si>
    <r>
      <t>1、</t>
    </r>
    <r>
      <rPr>
        <b/>
        <sz val="9"/>
        <rFont val="宋体"/>
        <charset val="134"/>
        <scheme val="minor"/>
      </rPr>
      <t>Lei Wang</t>
    </r>
    <r>
      <rPr>
        <sz val="9"/>
        <rFont val="宋体"/>
        <charset val="134"/>
        <scheme val="minor"/>
      </rPr>
      <t>等. Deep-Reinforcement-Learning-Based Computation Offloading and Power Allocation Within Dynamic Platoon Network（JCR Q1，一作）（105分）；2、</t>
    </r>
    <r>
      <rPr>
        <b/>
        <sz val="9"/>
        <rFont val="宋体"/>
        <charset val="134"/>
        <scheme val="minor"/>
      </rPr>
      <t>Lei Wang</t>
    </r>
    <r>
      <rPr>
        <sz val="9"/>
        <rFont val="宋体"/>
        <charset val="134"/>
        <scheme val="minor"/>
      </rPr>
      <t>等. Resource Allocation for Dynamic Platoon Digital Twin Networks: A Multi-Agent Deep Reinforcement Learning Method（JCR Q1，一作）（105分）；3、</t>
    </r>
    <r>
      <rPr>
        <b/>
        <sz val="9"/>
        <rFont val="宋体"/>
        <charset val="134"/>
        <scheme val="minor"/>
      </rPr>
      <t>Lei Wang</t>
    </r>
    <r>
      <rPr>
        <sz val="9"/>
        <rFont val="宋体"/>
        <charset val="134"/>
        <scheme val="minor"/>
      </rPr>
      <t xml:space="preserve">等. DRL-Based Joint Resource Allocation and Platoon Control Optimization for UAV-Hosted Platoon Digital Twin（JCR Q1，一作）（105分）；4、Guotao Mao, Hongbin Liang, Yiting Yao, </t>
    </r>
    <r>
      <rPr>
        <b/>
        <sz val="9"/>
        <rFont val="宋体"/>
        <charset val="134"/>
        <scheme val="minor"/>
      </rPr>
      <t>Lei Wang</t>
    </r>
    <r>
      <rPr>
        <sz val="9"/>
        <rFont val="宋体"/>
        <charset val="134"/>
        <scheme val="minor"/>
      </rPr>
      <t xml:space="preserve">等. Split-and-Shuffle Detector for Real-Time Traffic Object Detection in Aerial Image（JCR Q1，除导师外3作）（7.5分） ；5、Han Zhang, HonBin Liang, </t>
    </r>
    <r>
      <rPr>
        <b/>
        <sz val="9"/>
        <rFont val="宋体"/>
        <charset val="134"/>
        <scheme val="minor"/>
      </rPr>
      <t>Lei Wang</t>
    </r>
    <r>
      <rPr>
        <sz val="9"/>
        <rFont val="宋体"/>
        <charset val="134"/>
        <scheme val="minor"/>
      </rPr>
      <t xml:space="preserve">等. Joint resource allocation and security redundancy for autonomous driving based on deep reinforcement learning algorithm（JCR Q2，除导师外2作）（18.75）；6、Yi Gong, HonBin Liang, </t>
    </r>
    <r>
      <rPr>
        <b/>
        <sz val="9"/>
        <rFont val="宋体"/>
        <charset val="134"/>
        <scheme val="minor"/>
      </rPr>
      <t>Lei Wang</t>
    </r>
    <r>
      <rPr>
        <sz val="9"/>
        <rFont val="宋体"/>
        <charset val="134"/>
        <scheme val="minor"/>
      </rPr>
      <t>等. Anonymous credentials for the internet of vehicles（JCR Q2，除导师外2作）（18.75分）</t>
    </r>
  </si>
  <si>
    <t>1、发明专利受理：基于深度强化学习的车队网络内计算卸载与功率分配方法（202311370976.3）第一署名（3.5分）；2、发明专利受理：一种基于DDPG算法的去中心化自适应计算卸载方法（202311371217.9）除导师外第二署名（1.25分）</t>
  </si>
  <si>
    <t>1、境内国际会议：2023中国国际车联网技术大会，2023年10月31日，成都。（3分）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</si>
</sst>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76" formatCode="0.00_ "/>
  </numFmts>
  <fonts count="6" x14ac:knownFonts="1">
    <font>
      <sz val="11"/>
      <color theme="1"/>
      <name val="宋体"/>
      <charset val="134"/>
      <scheme val="minor"/>
    </font>
    <font>
      <sz val="9"/>
      <name val="宋体"/>
      <charset val="134"/>
      <scheme val="minor"/>
    </font>
    <font>
      <b/>
      <sz val="9"/>
      <name val="宋体"/>
      <charset val="134"/>
      <scheme val="minor"/>
    </font>
    <font>
      <sz val="9"/>
      <name val="宋体"/>
      <charset val="134"/>
      <scheme val="minor"/>
    </font>
    <font>
      <sz val="9"/>
      <color theme="1"/>
      <name val="宋体"/>
      <charset val="134"/>
      <scheme val="minor"/>
    </font>
    <font>
      <sz val="11"/>
      <color indexed="8"/>
      <name val="宋体"/>
      <charset val="134"/>
    </font>
  </fonts>
  <fills count="2">
    <fill>
      <patternFill patternType="none"/>
    </fill>
    <fill>
      <patternFill patternType="gray125"/>
    </fill>
  </fills>
  <borders count="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2">
    <xf numFmtId="0" fontId="0" fillId="0" borderId="0">
      <alignment vertical="center"/>
    </xf>
    <xf numFmtId="0" fontId="5" fillId="0" borderId="0">
      <alignment vertical="center"/>
    </xf>
  </cellStyleXfs>
  <cellXfs count="21">
    <xf numFmtId="0" fontId="0" fillId="0" borderId="0" xfId="0">
      <alignment vertical="center"/>
    </xf>
    <xf numFmtId="0" fontId="1" fillId="0" borderId="0" xfId="0" applyFont="1" applyAlignment="1">
      <alignment horizontal="center" vertical="center"/>
    </xf>
    <xf numFmtId="0" fontId="2" fillId="0" borderId="1" xfId="0" applyFont="1" applyBorder="1" applyAlignment="1">
      <alignment horizontal="center" vertical="center"/>
    </xf>
    <xf numFmtId="0" fontId="3" fillId="0" borderId="1" xfId="0" applyFont="1" applyBorder="1" applyAlignment="1">
      <alignment horizontal="center" vertical="center"/>
    </xf>
    <xf numFmtId="176" fontId="3" fillId="0" borderId="1" xfId="0" applyNumberFormat="1" applyFont="1" applyBorder="1" applyAlignment="1">
      <alignment horizontal="center" vertical="center"/>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1" fillId="0" borderId="0" xfId="0" applyFont="1">
      <alignment vertical="center"/>
    </xf>
    <xf numFmtId="0" fontId="4" fillId="0" borderId="0" xfId="0" applyFont="1">
      <alignment vertical="center"/>
    </xf>
    <xf numFmtId="0" fontId="4" fillId="0" borderId="0" xfId="0" applyFont="1" applyAlignment="1">
      <alignment horizontal="left" vertical="center"/>
    </xf>
    <xf numFmtId="0" fontId="4" fillId="0" borderId="0" xfId="0" applyFont="1" applyAlignment="1">
      <alignment horizontal="center" vertical="center"/>
    </xf>
    <xf numFmtId="0" fontId="2" fillId="0" borderId="1" xfId="0" applyFont="1" applyBorder="1" applyAlignment="1">
      <alignment horizontal="left" vertical="center"/>
    </xf>
    <xf numFmtId="0" fontId="3" fillId="0" borderId="1" xfId="0" applyFont="1" applyBorder="1" applyAlignment="1">
      <alignment horizontal="left" vertical="center"/>
    </xf>
    <xf numFmtId="2" fontId="3" fillId="0" borderId="1" xfId="0" applyNumberFormat="1" applyFont="1" applyBorder="1" applyAlignment="1">
      <alignment horizontal="center" vertical="center" wrapText="1"/>
    </xf>
    <xf numFmtId="0" fontId="3" fillId="0" borderId="0" xfId="0" applyFont="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cellXfs>
  <cellStyles count="2">
    <cellStyle name="常规" xfId="0" builtinId="0"/>
    <cellStyle name="常规 4" xfId="1" xr:uid="{00000000-0005-0000-0000-000031000000}"/>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xr9:uid="{59DB682C-5494-4EDE-A608-00C9E5F0F923}">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xr9:uid="{267968C8-6FFD-4C36-ACC1-9EA1FD1885CA}">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35"/>
  <sheetViews>
    <sheetView tabSelected="1" workbookViewId="0">
      <pane xSplit="3" ySplit="2" topLeftCell="D3" activePane="bottomRight" state="frozen"/>
      <selection pane="topRight"/>
      <selection pane="bottomLeft"/>
      <selection pane="bottomRight" activeCell="H35" sqref="H35"/>
    </sheetView>
  </sheetViews>
  <sheetFormatPr defaultColWidth="9" defaultRowHeight="13.5" x14ac:dyDescent="0.15"/>
  <cols>
    <col min="1" max="1" width="5" style="8" customWidth="1"/>
    <col min="2" max="2" width="12.625" style="8" customWidth="1"/>
    <col min="3" max="3" width="10.5" style="8" customWidth="1"/>
    <col min="4" max="4" width="24.375" style="9" customWidth="1"/>
    <col min="5" max="5" width="8.75" style="10" customWidth="1"/>
    <col min="6" max="6" width="16.5" style="8" customWidth="1"/>
    <col min="7" max="7" width="5.625" style="8" customWidth="1"/>
    <col min="8" max="8" width="25.125" style="8" customWidth="1"/>
    <col min="9" max="9" width="5.625" style="8" customWidth="1"/>
    <col min="10" max="10" width="16.5" style="8" customWidth="1"/>
    <col min="11" max="11" width="5.625" style="8" customWidth="1"/>
    <col min="12" max="12" width="16.5" style="8" customWidth="1"/>
    <col min="13" max="13" width="5.625" style="8" customWidth="1"/>
    <col min="14" max="14" width="16.5" style="8" customWidth="1"/>
    <col min="15" max="15" width="5.625" style="8" customWidth="1"/>
    <col min="16" max="16" width="20.625" style="8" customWidth="1"/>
    <col min="17" max="17" width="5.625" style="8" customWidth="1"/>
    <col min="18" max="18" width="14.125" style="10" customWidth="1"/>
    <col min="19" max="19" width="13.125" style="10" customWidth="1"/>
    <col min="20" max="20" width="14.125" style="8" customWidth="1"/>
    <col min="21" max="22" width="16.375" style="8" customWidth="1"/>
    <col min="23" max="23" width="13.625" style="10" customWidth="1"/>
    <col min="24" max="24" width="14.125" style="8" customWidth="1"/>
    <col min="25" max="25" width="12.75" style="8" customWidth="1"/>
  </cols>
  <sheetData>
    <row r="1" spans="1:25" s="1" customFormat="1" ht="17.100000000000001" customHeight="1" x14ac:dyDescent="0.15">
      <c r="A1" s="17" t="s">
        <v>0</v>
      </c>
      <c r="B1" s="17" t="s">
        <v>1</v>
      </c>
      <c r="C1" s="17" t="s">
        <v>2</v>
      </c>
      <c r="D1" s="18" t="s">
        <v>3</v>
      </c>
      <c r="E1" s="19"/>
      <c r="F1" s="19"/>
      <c r="G1" s="19"/>
      <c r="H1" s="19"/>
      <c r="I1" s="19"/>
      <c r="J1" s="19"/>
      <c r="K1" s="19"/>
      <c r="L1" s="19"/>
      <c r="M1" s="19"/>
      <c r="N1" s="19"/>
      <c r="O1" s="19"/>
      <c r="P1" s="19"/>
      <c r="Q1" s="20"/>
      <c r="R1" s="15" t="s">
        <v>4</v>
      </c>
      <c r="S1" s="17" t="s">
        <v>5</v>
      </c>
      <c r="T1" s="17" t="s">
        <v>6</v>
      </c>
      <c r="U1" s="17"/>
      <c r="V1" s="17"/>
      <c r="W1" s="15" t="s">
        <v>7</v>
      </c>
      <c r="X1" s="17" t="s">
        <v>8</v>
      </c>
      <c r="Y1" s="17" t="s">
        <v>9</v>
      </c>
    </row>
    <row r="2" spans="1:25" s="1" customFormat="1" ht="24" customHeight="1" x14ac:dyDescent="0.15">
      <c r="A2" s="17"/>
      <c r="B2" s="17"/>
      <c r="C2" s="17"/>
      <c r="D2" s="11" t="s">
        <v>10</v>
      </c>
      <c r="E2" s="2" t="s">
        <v>11</v>
      </c>
      <c r="F2" s="2" t="s">
        <v>12</v>
      </c>
      <c r="G2" s="2" t="s">
        <v>11</v>
      </c>
      <c r="H2" s="2" t="s">
        <v>13</v>
      </c>
      <c r="I2" s="2" t="s">
        <v>11</v>
      </c>
      <c r="J2" s="2" t="s">
        <v>14</v>
      </c>
      <c r="K2" s="2" t="s">
        <v>11</v>
      </c>
      <c r="L2" s="2" t="s">
        <v>15</v>
      </c>
      <c r="M2" s="2" t="s">
        <v>11</v>
      </c>
      <c r="N2" s="2" t="s">
        <v>16</v>
      </c>
      <c r="O2" s="2" t="s">
        <v>11</v>
      </c>
      <c r="P2" s="2" t="s">
        <v>17</v>
      </c>
      <c r="Q2" s="2" t="s">
        <v>11</v>
      </c>
      <c r="R2" s="16"/>
      <c r="S2" s="17"/>
      <c r="T2" s="2" t="s">
        <v>18</v>
      </c>
      <c r="U2" s="2" t="s">
        <v>19</v>
      </c>
      <c r="V2" s="2" t="s">
        <v>20</v>
      </c>
      <c r="W2" s="16"/>
      <c r="X2" s="17"/>
      <c r="Y2" s="17"/>
    </row>
    <row r="3" spans="1:25" s="1" customFormat="1" ht="90" x14ac:dyDescent="0.15">
      <c r="A3" s="3">
        <v>1</v>
      </c>
      <c r="B3" s="3">
        <v>2021300348</v>
      </c>
      <c r="C3" s="3" t="s">
        <v>21</v>
      </c>
      <c r="D3" s="6" t="s">
        <v>22</v>
      </c>
      <c r="E3" s="5">
        <v>105</v>
      </c>
      <c r="F3" s="6"/>
      <c r="G3" s="6"/>
      <c r="H3" s="6"/>
      <c r="I3" s="6"/>
      <c r="J3" s="6"/>
      <c r="K3" s="6"/>
      <c r="L3" s="6"/>
      <c r="M3" s="6"/>
      <c r="N3" s="6"/>
      <c r="O3" s="6"/>
      <c r="P3" s="6"/>
      <c r="Q3" s="6"/>
      <c r="R3" s="3">
        <f t="shared" ref="R3:R35" si="0">E3+G3+I3+K3+M3+O3+Q3</f>
        <v>105</v>
      </c>
      <c r="S3" s="3">
        <f t="shared" ref="S3:S35" si="1">R3*0.9</f>
        <v>94.5</v>
      </c>
      <c r="T3" s="6"/>
      <c r="U3" s="6"/>
      <c r="V3" s="6"/>
      <c r="W3" s="3"/>
      <c r="X3" s="3"/>
      <c r="Y3" s="4">
        <f t="shared" ref="Y3:Y35" si="2">S3+X3</f>
        <v>94.5</v>
      </c>
    </row>
    <row r="4" spans="1:25" s="1" customFormat="1" ht="177" customHeight="1" x14ac:dyDescent="0.15">
      <c r="A4" s="3">
        <v>2</v>
      </c>
      <c r="B4" s="3">
        <v>2021300349</v>
      </c>
      <c r="C4" s="3" t="s">
        <v>23</v>
      </c>
      <c r="D4" s="6" t="s">
        <v>24</v>
      </c>
      <c r="E4" s="3">
        <v>112.5</v>
      </c>
      <c r="F4" s="3"/>
      <c r="G4" s="3"/>
      <c r="H4" s="5" t="s">
        <v>25</v>
      </c>
      <c r="I4" s="3">
        <v>4</v>
      </c>
      <c r="J4" s="3"/>
      <c r="K4" s="3"/>
      <c r="L4" s="3"/>
      <c r="M4" s="3"/>
      <c r="N4" s="3"/>
      <c r="O4" s="3"/>
      <c r="P4" s="3" t="s">
        <v>26</v>
      </c>
      <c r="Q4" s="3"/>
      <c r="R4" s="3">
        <f t="shared" si="0"/>
        <v>116.5</v>
      </c>
      <c r="S4" s="3">
        <f t="shared" si="1"/>
        <v>104.85</v>
      </c>
      <c r="T4" s="3"/>
      <c r="U4" s="3"/>
      <c r="V4" s="3"/>
      <c r="W4" s="3"/>
      <c r="X4" s="3"/>
      <c r="Y4" s="4">
        <f t="shared" si="2"/>
        <v>104.85</v>
      </c>
    </row>
    <row r="5" spans="1:25" s="1" customFormat="1" ht="101.25" x14ac:dyDescent="0.15">
      <c r="A5" s="3">
        <v>3</v>
      </c>
      <c r="B5" s="3">
        <v>2021300350</v>
      </c>
      <c r="C5" s="3" t="s">
        <v>27</v>
      </c>
      <c r="D5" s="6" t="s">
        <v>28</v>
      </c>
      <c r="E5" s="5">
        <v>7.5</v>
      </c>
      <c r="F5" s="6"/>
      <c r="G5" s="6"/>
      <c r="H5" s="6"/>
      <c r="I5" s="6"/>
      <c r="J5" s="6"/>
      <c r="K5" s="6"/>
      <c r="L5" s="6"/>
      <c r="M5" s="6"/>
      <c r="N5" s="6" t="s">
        <v>29</v>
      </c>
      <c r="O5" s="6">
        <v>10</v>
      </c>
      <c r="P5" s="6"/>
      <c r="Q5" s="6"/>
      <c r="R5" s="3">
        <f t="shared" si="0"/>
        <v>17.5</v>
      </c>
      <c r="S5" s="3">
        <f t="shared" si="1"/>
        <v>15.75</v>
      </c>
      <c r="T5" s="6"/>
      <c r="U5" s="6"/>
      <c r="V5" s="6"/>
      <c r="W5" s="3"/>
      <c r="X5" s="3"/>
      <c r="Y5" s="4">
        <f t="shared" si="2"/>
        <v>15.75</v>
      </c>
    </row>
    <row r="6" spans="1:25" s="1" customFormat="1" ht="408.95" customHeight="1" x14ac:dyDescent="0.15">
      <c r="A6" s="3">
        <v>4</v>
      </c>
      <c r="B6" s="3">
        <v>2021300351</v>
      </c>
      <c r="C6" s="3" t="s">
        <v>30</v>
      </c>
      <c r="D6" s="6" t="s">
        <v>31</v>
      </c>
      <c r="E6" s="3">
        <v>228.75</v>
      </c>
      <c r="F6" s="3"/>
      <c r="G6" s="3"/>
      <c r="H6" s="3"/>
      <c r="I6" s="3"/>
      <c r="J6" s="3"/>
      <c r="K6" s="3"/>
      <c r="L6" s="3"/>
      <c r="M6" s="3"/>
      <c r="N6" s="5" t="s">
        <v>32</v>
      </c>
      <c r="O6" s="3">
        <v>3</v>
      </c>
      <c r="P6" s="6" t="s">
        <v>33</v>
      </c>
      <c r="Q6" s="3">
        <v>15</v>
      </c>
      <c r="R6" s="3">
        <f t="shared" si="0"/>
        <v>246.75</v>
      </c>
      <c r="S6" s="3">
        <f t="shared" si="1"/>
        <v>222.07499999999999</v>
      </c>
      <c r="T6" s="3"/>
      <c r="U6" s="3"/>
      <c r="V6" s="3"/>
      <c r="W6" s="3"/>
      <c r="X6" s="3"/>
      <c r="Y6" s="4">
        <f t="shared" si="2"/>
        <v>222.07499999999999</v>
      </c>
    </row>
    <row r="7" spans="1:25" s="1" customFormat="1" ht="42.95" customHeight="1" x14ac:dyDescent="0.15">
      <c r="A7" s="3">
        <v>5</v>
      </c>
      <c r="B7" s="3">
        <v>2021300352</v>
      </c>
      <c r="C7" s="3" t="s">
        <v>34</v>
      </c>
      <c r="D7" s="6"/>
      <c r="E7" s="5"/>
      <c r="F7" s="6"/>
      <c r="G7" s="6"/>
      <c r="H7" s="6"/>
      <c r="I7" s="6"/>
      <c r="J7" s="6"/>
      <c r="K7" s="6"/>
      <c r="L7" s="6"/>
      <c r="M7" s="6"/>
      <c r="N7" s="6"/>
      <c r="O7" s="6"/>
      <c r="P7" s="6"/>
      <c r="Q7" s="6"/>
      <c r="R7" s="3">
        <f t="shared" si="0"/>
        <v>0</v>
      </c>
      <c r="S7" s="3">
        <f t="shared" si="1"/>
        <v>0</v>
      </c>
      <c r="T7" s="6"/>
      <c r="U7" s="6"/>
      <c r="V7" s="6"/>
      <c r="W7" s="3"/>
      <c r="X7" s="3"/>
      <c r="Y7" s="4">
        <f t="shared" si="2"/>
        <v>0</v>
      </c>
    </row>
    <row r="8" spans="1:25" s="1" customFormat="1" ht="56.25" x14ac:dyDescent="0.15">
      <c r="A8" s="3">
        <v>6</v>
      </c>
      <c r="B8" s="3">
        <v>2021300353</v>
      </c>
      <c r="C8" s="3" t="s">
        <v>35</v>
      </c>
      <c r="D8" s="6"/>
      <c r="E8" s="5"/>
      <c r="F8" s="6"/>
      <c r="G8" s="6"/>
      <c r="H8" s="6"/>
      <c r="I8" s="6"/>
      <c r="J8" s="6"/>
      <c r="K8" s="6"/>
      <c r="L8" s="6"/>
      <c r="M8" s="6"/>
      <c r="N8" s="6" t="s">
        <v>36</v>
      </c>
      <c r="O8" s="6">
        <v>3</v>
      </c>
      <c r="P8" s="6"/>
      <c r="Q8" s="6"/>
      <c r="R8" s="3">
        <f t="shared" si="0"/>
        <v>3</v>
      </c>
      <c r="S8" s="3">
        <f t="shared" si="1"/>
        <v>2.7</v>
      </c>
      <c r="T8" s="6"/>
      <c r="U8" s="6"/>
      <c r="V8" s="6"/>
      <c r="W8" s="3"/>
      <c r="X8" s="3"/>
      <c r="Y8" s="4">
        <f t="shared" si="2"/>
        <v>2.7</v>
      </c>
    </row>
    <row r="9" spans="1:25" s="1" customFormat="1" ht="146.25" x14ac:dyDescent="0.15">
      <c r="A9" s="3">
        <v>7</v>
      </c>
      <c r="B9" s="3">
        <v>2021300354</v>
      </c>
      <c r="C9" s="3" t="s">
        <v>37</v>
      </c>
      <c r="D9" s="6" t="s">
        <v>38</v>
      </c>
      <c r="E9" s="5">
        <f>105+12.5</f>
        <v>117.5</v>
      </c>
      <c r="F9" s="6"/>
      <c r="G9" s="6"/>
      <c r="H9" s="6"/>
      <c r="I9" s="6"/>
      <c r="J9" s="6"/>
      <c r="K9" s="6"/>
      <c r="L9" s="6" t="s">
        <v>39</v>
      </c>
      <c r="M9" s="6">
        <v>31.5</v>
      </c>
      <c r="N9" s="6"/>
      <c r="O9" s="6"/>
      <c r="P9" s="6"/>
      <c r="Q9" s="6"/>
      <c r="R9" s="3">
        <f t="shared" si="0"/>
        <v>149</v>
      </c>
      <c r="S9" s="3">
        <f t="shared" si="1"/>
        <v>134.1</v>
      </c>
      <c r="T9" s="6"/>
      <c r="U9" s="6"/>
      <c r="V9" s="6"/>
      <c r="W9" s="3"/>
      <c r="X9" s="3"/>
      <c r="Y9" s="4">
        <f t="shared" si="2"/>
        <v>134.1</v>
      </c>
    </row>
    <row r="10" spans="1:25" s="1" customFormat="1" ht="22.5" x14ac:dyDescent="0.15">
      <c r="A10" s="3">
        <v>8</v>
      </c>
      <c r="B10" s="3">
        <v>2021300355</v>
      </c>
      <c r="C10" s="3" t="s">
        <v>40</v>
      </c>
      <c r="D10" s="12"/>
      <c r="E10" s="3"/>
      <c r="F10" s="3"/>
      <c r="G10" s="3"/>
      <c r="H10" s="3"/>
      <c r="I10" s="3"/>
      <c r="J10" s="3"/>
      <c r="K10" s="3"/>
      <c r="L10" s="3"/>
      <c r="M10" s="3"/>
      <c r="N10" s="3"/>
      <c r="O10" s="3"/>
      <c r="P10" s="3"/>
      <c r="Q10" s="3"/>
      <c r="R10" s="3">
        <f t="shared" si="0"/>
        <v>0</v>
      </c>
      <c r="S10" s="3">
        <f t="shared" si="1"/>
        <v>0</v>
      </c>
      <c r="T10" s="5" t="s">
        <v>41</v>
      </c>
      <c r="U10" s="3"/>
      <c r="V10" s="3"/>
      <c r="W10" s="3">
        <v>3</v>
      </c>
      <c r="X10" s="3">
        <v>0.3</v>
      </c>
      <c r="Y10" s="4">
        <f t="shared" si="2"/>
        <v>0.3</v>
      </c>
    </row>
    <row r="11" spans="1:25" s="1" customFormat="1" ht="98.1" customHeight="1" x14ac:dyDescent="0.15">
      <c r="A11" s="3">
        <v>9</v>
      </c>
      <c r="B11" s="3">
        <v>2021300356</v>
      </c>
      <c r="C11" s="3" t="s">
        <v>42</v>
      </c>
      <c r="D11" s="6" t="s">
        <v>43</v>
      </c>
      <c r="E11" s="5">
        <v>105</v>
      </c>
      <c r="F11" s="6"/>
      <c r="G11" s="6"/>
      <c r="H11" s="6"/>
      <c r="I11" s="6"/>
      <c r="J11" s="6"/>
      <c r="K11" s="6"/>
      <c r="L11" s="6"/>
      <c r="M11" s="6"/>
      <c r="N11" s="6"/>
      <c r="O11" s="6"/>
      <c r="P11" s="6"/>
      <c r="Q11" s="6"/>
      <c r="R11" s="3">
        <f t="shared" si="0"/>
        <v>105</v>
      </c>
      <c r="S11" s="3">
        <f t="shared" si="1"/>
        <v>94.5</v>
      </c>
      <c r="T11" s="6"/>
      <c r="U11" s="6"/>
      <c r="V11" s="6"/>
      <c r="W11" s="3"/>
      <c r="X11" s="3"/>
      <c r="Y11" s="4">
        <f t="shared" si="2"/>
        <v>94.5</v>
      </c>
    </row>
    <row r="12" spans="1:25" s="1" customFormat="1" ht="157.5" x14ac:dyDescent="0.15">
      <c r="A12" s="3">
        <v>10</v>
      </c>
      <c r="B12" s="3">
        <v>2021300357</v>
      </c>
      <c r="C12" s="3" t="s">
        <v>44</v>
      </c>
      <c r="D12" s="6" t="s">
        <v>45</v>
      </c>
      <c r="E12" s="5">
        <v>157.5</v>
      </c>
      <c r="F12" s="6" t="s">
        <v>46</v>
      </c>
      <c r="G12" s="6">
        <v>30</v>
      </c>
      <c r="H12" s="6"/>
      <c r="I12" s="6"/>
      <c r="J12" s="6"/>
      <c r="K12" s="6"/>
      <c r="L12" s="6" t="s">
        <v>47</v>
      </c>
      <c r="M12" s="6">
        <v>3.5</v>
      </c>
      <c r="N12" s="6" t="s">
        <v>48</v>
      </c>
      <c r="O12" s="6">
        <v>3</v>
      </c>
      <c r="P12" s="6"/>
      <c r="Q12" s="6"/>
      <c r="R12" s="3">
        <f t="shared" si="0"/>
        <v>194</v>
      </c>
      <c r="S12" s="3">
        <f t="shared" si="1"/>
        <v>174.6</v>
      </c>
      <c r="T12" s="6" t="s">
        <v>49</v>
      </c>
      <c r="U12" s="6"/>
      <c r="V12" s="6"/>
      <c r="W12" s="3">
        <v>2</v>
      </c>
      <c r="X12" s="3">
        <v>0.2</v>
      </c>
      <c r="Y12" s="4">
        <f t="shared" si="2"/>
        <v>174.8</v>
      </c>
    </row>
    <row r="13" spans="1:25" ht="27.95" customHeight="1" x14ac:dyDescent="0.15">
      <c r="A13" s="3">
        <v>11</v>
      </c>
      <c r="B13" s="3">
        <v>2021300358</v>
      </c>
      <c r="C13" s="3" t="s">
        <v>50</v>
      </c>
      <c r="D13" s="6"/>
      <c r="E13" s="5"/>
      <c r="F13" s="6"/>
      <c r="G13" s="6"/>
      <c r="H13" s="6"/>
      <c r="I13" s="6"/>
      <c r="J13" s="6"/>
      <c r="K13" s="6"/>
      <c r="L13" s="6"/>
      <c r="M13" s="6"/>
      <c r="N13" s="6"/>
      <c r="O13" s="6"/>
      <c r="P13" s="6"/>
      <c r="Q13" s="6"/>
      <c r="R13" s="3">
        <f t="shared" si="0"/>
        <v>0</v>
      </c>
      <c r="S13" s="3">
        <f t="shared" si="1"/>
        <v>0</v>
      </c>
      <c r="T13" s="6"/>
      <c r="U13" s="6"/>
      <c r="V13" s="6"/>
      <c r="W13" s="3"/>
      <c r="X13" s="3"/>
      <c r="Y13" s="4">
        <f t="shared" si="2"/>
        <v>0</v>
      </c>
    </row>
    <row r="14" spans="1:25" s="7" customFormat="1" ht="255.95" customHeight="1" x14ac:dyDescent="0.15">
      <c r="A14" s="3">
        <v>12</v>
      </c>
      <c r="B14" s="5">
        <v>2021300359</v>
      </c>
      <c r="C14" s="5" t="s">
        <v>51</v>
      </c>
      <c r="D14" s="6" t="s">
        <v>52</v>
      </c>
      <c r="E14" s="5">
        <v>53.75</v>
      </c>
      <c r="F14" s="5"/>
      <c r="G14" s="5"/>
      <c r="H14" s="5"/>
      <c r="I14" s="5"/>
      <c r="J14" s="5"/>
      <c r="K14" s="5"/>
      <c r="L14" s="5"/>
      <c r="M14" s="5"/>
      <c r="N14" s="5" t="s">
        <v>53</v>
      </c>
      <c r="O14" s="5">
        <v>15</v>
      </c>
      <c r="P14" s="5"/>
      <c r="Q14" s="5"/>
      <c r="R14" s="3">
        <f t="shared" si="0"/>
        <v>68.75</v>
      </c>
      <c r="S14" s="3">
        <f t="shared" si="1"/>
        <v>61.875</v>
      </c>
      <c r="T14" s="5"/>
      <c r="U14" s="5"/>
      <c r="V14" s="5"/>
      <c r="W14" s="5"/>
      <c r="X14" s="5"/>
      <c r="Y14" s="4">
        <f t="shared" si="2"/>
        <v>61.875</v>
      </c>
    </row>
    <row r="15" spans="1:25" ht="215.1" customHeight="1" x14ac:dyDescent="0.15">
      <c r="A15" s="3">
        <v>13</v>
      </c>
      <c r="B15" s="6">
        <v>2021300361</v>
      </c>
      <c r="C15" s="6" t="s">
        <v>54</v>
      </c>
      <c r="D15" s="6" t="s">
        <v>55</v>
      </c>
      <c r="E15" s="3">
        <v>210</v>
      </c>
      <c r="F15" s="3"/>
      <c r="G15" s="3"/>
      <c r="H15" s="3"/>
      <c r="I15" s="3"/>
      <c r="J15" s="3"/>
      <c r="K15" s="3"/>
      <c r="L15" s="3"/>
      <c r="M15" s="3"/>
      <c r="N15" s="3"/>
      <c r="O15" s="3"/>
      <c r="P15" s="3"/>
      <c r="Q15" s="3"/>
      <c r="R15" s="3">
        <f t="shared" si="0"/>
        <v>210</v>
      </c>
      <c r="S15" s="3">
        <f t="shared" si="1"/>
        <v>189</v>
      </c>
      <c r="T15" s="3"/>
      <c r="U15" s="3"/>
      <c r="V15" s="3"/>
      <c r="W15" s="3"/>
      <c r="X15" s="3"/>
      <c r="Y15" s="4">
        <f t="shared" si="2"/>
        <v>189</v>
      </c>
    </row>
    <row r="16" spans="1:25" ht="252.95" customHeight="1" x14ac:dyDescent="0.15">
      <c r="A16" s="3">
        <v>14</v>
      </c>
      <c r="B16" s="3">
        <v>2021300362</v>
      </c>
      <c r="C16" s="3" t="s">
        <v>56</v>
      </c>
      <c r="D16" s="6" t="s">
        <v>57</v>
      </c>
      <c r="E16" s="5">
        <v>210</v>
      </c>
      <c r="F16" s="6"/>
      <c r="G16" s="6"/>
      <c r="H16" s="6"/>
      <c r="I16" s="6"/>
      <c r="J16" s="6"/>
      <c r="K16" s="6"/>
      <c r="L16" s="6" t="s">
        <v>58</v>
      </c>
      <c r="M16" s="5">
        <v>45</v>
      </c>
      <c r="N16" s="6" t="s">
        <v>59</v>
      </c>
      <c r="O16" s="6">
        <v>3</v>
      </c>
      <c r="P16" s="6"/>
      <c r="Q16" s="6"/>
      <c r="R16" s="3">
        <f t="shared" si="0"/>
        <v>258</v>
      </c>
      <c r="S16" s="3">
        <f t="shared" si="1"/>
        <v>232.2</v>
      </c>
      <c r="T16" s="6"/>
      <c r="U16" s="6"/>
      <c r="V16" s="6"/>
      <c r="W16" s="3"/>
      <c r="X16" s="3"/>
      <c r="Y16" s="4">
        <f t="shared" si="2"/>
        <v>232.2</v>
      </c>
    </row>
    <row r="17" spans="1:25" ht="51" customHeight="1" x14ac:dyDescent="0.15">
      <c r="A17" s="3">
        <v>15</v>
      </c>
      <c r="B17" s="3">
        <v>2021300363</v>
      </c>
      <c r="C17" s="3" t="s">
        <v>60</v>
      </c>
      <c r="D17" s="12"/>
      <c r="E17" s="3"/>
      <c r="F17" s="3"/>
      <c r="G17" s="3"/>
      <c r="H17" s="3"/>
      <c r="I17" s="3"/>
      <c r="J17" s="3"/>
      <c r="K17" s="3"/>
      <c r="L17" s="3"/>
      <c r="M17" s="3"/>
      <c r="N17" s="3"/>
      <c r="O17" s="3"/>
      <c r="P17" s="3"/>
      <c r="Q17" s="3"/>
      <c r="R17" s="3">
        <f t="shared" si="0"/>
        <v>0</v>
      </c>
      <c r="S17" s="3">
        <f t="shared" si="1"/>
        <v>0</v>
      </c>
      <c r="T17" s="3"/>
      <c r="U17" s="3"/>
      <c r="V17" s="3"/>
      <c r="W17" s="3"/>
      <c r="X17" s="3"/>
      <c r="Y17" s="4">
        <f t="shared" si="2"/>
        <v>0</v>
      </c>
    </row>
    <row r="18" spans="1:25" ht="225" x14ac:dyDescent="0.15">
      <c r="A18" s="3">
        <v>16</v>
      </c>
      <c r="B18" s="3">
        <v>2021300364</v>
      </c>
      <c r="C18" s="3" t="s">
        <v>61</v>
      </c>
      <c r="D18" s="6" t="s">
        <v>62</v>
      </c>
      <c r="E18" s="3">
        <v>262.5</v>
      </c>
      <c r="F18" s="3"/>
      <c r="G18" s="3"/>
      <c r="H18" s="3"/>
      <c r="I18" s="3"/>
      <c r="J18" s="3"/>
      <c r="K18" s="3"/>
      <c r="L18" s="5" t="s">
        <v>63</v>
      </c>
      <c r="M18" s="3">
        <v>12.5</v>
      </c>
      <c r="N18" s="3"/>
      <c r="O18" s="3"/>
      <c r="P18" s="3"/>
      <c r="Q18" s="3"/>
      <c r="R18" s="3">
        <f t="shared" si="0"/>
        <v>275</v>
      </c>
      <c r="S18" s="3">
        <f t="shared" si="1"/>
        <v>247.5</v>
      </c>
      <c r="T18" s="3"/>
      <c r="U18" s="3"/>
      <c r="V18" s="3"/>
      <c r="W18" s="3"/>
      <c r="X18" s="3"/>
      <c r="Y18" s="4">
        <f t="shared" si="2"/>
        <v>247.5</v>
      </c>
    </row>
    <row r="19" spans="1:25" ht="57" customHeight="1" x14ac:dyDescent="0.15">
      <c r="A19" s="3">
        <v>17</v>
      </c>
      <c r="B19" s="5">
        <v>2021300365</v>
      </c>
      <c r="C19" s="5" t="s">
        <v>64</v>
      </c>
      <c r="D19" s="6"/>
      <c r="E19" s="5"/>
      <c r="F19" s="5"/>
      <c r="G19" s="5"/>
      <c r="H19" s="5"/>
      <c r="I19" s="5"/>
      <c r="J19" s="5"/>
      <c r="K19" s="5"/>
      <c r="L19" s="5"/>
      <c r="M19" s="5"/>
      <c r="N19" s="5"/>
      <c r="O19" s="5"/>
      <c r="P19" s="5"/>
      <c r="Q19" s="5"/>
      <c r="R19" s="3">
        <f t="shared" si="0"/>
        <v>0</v>
      </c>
      <c r="S19" s="3">
        <f t="shared" si="1"/>
        <v>0</v>
      </c>
      <c r="T19" s="5"/>
      <c r="U19" s="5"/>
      <c r="V19" s="5"/>
      <c r="W19" s="5"/>
      <c r="X19" s="5"/>
      <c r="Y19" s="4">
        <f t="shared" si="2"/>
        <v>0</v>
      </c>
    </row>
    <row r="20" spans="1:25" ht="117.95" customHeight="1" x14ac:dyDescent="0.15">
      <c r="A20" s="3">
        <v>18</v>
      </c>
      <c r="B20" s="3">
        <v>2021300366</v>
      </c>
      <c r="C20" s="3" t="s">
        <v>65</v>
      </c>
      <c r="D20" s="12"/>
      <c r="E20" s="3"/>
      <c r="F20" s="3"/>
      <c r="G20" s="3"/>
      <c r="H20" s="3"/>
      <c r="I20" s="3"/>
      <c r="J20" s="3"/>
      <c r="K20" s="3"/>
      <c r="L20" s="3"/>
      <c r="M20" s="3"/>
      <c r="N20" s="5" t="s">
        <v>66</v>
      </c>
      <c r="O20" s="3">
        <v>6</v>
      </c>
      <c r="P20" s="3"/>
      <c r="Q20" s="3"/>
      <c r="R20" s="3">
        <f t="shared" si="0"/>
        <v>6</v>
      </c>
      <c r="S20" s="3">
        <f t="shared" si="1"/>
        <v>5.4</v>
      </c>
      <c r="T20" s="3"/>
      <c r="U20" s="3"/>
      <c r="V20" s="3"/>
      <c r="W20" s="3"/>
      <c r="X20" s="3"/>
      <c r="Y20" s="4">
        <f t="shared" si="2"/>
        <v>5.4</v>
      </c>
    </row>
    <row r="21" spans="1:25" ht="63.95" customHeight="1" x14ac:dyDescent="0.15">
      <c r="A21" s="3">
        <v>19</v>
      </c>
      <c r="B21" s="5">
        <v>2021300367</v>
      </c>
      <c r="C21" s="5" t="s">
        <v>67</v>
      </c>
      <c r="D21" s="6"/>
      <c r="E21" s="5"/>
      <c r="F21" s="5"/>
      <c r="G21" s="5"/>
      <c r="H21" s="5"/>
      <c r="I21" s="5"/>
      <c r="J21" s="5"/>
      <c r="K21" s="5"/>
      <c r="L21" s="5"/>
      <c r="M21" s="5"/>
      <c r="N21" s="5"/>
      <c r="O21" s="5"/>
      <c r="P21" s="5"/>
      <c r="Q21" s="5"/>
      <c r="R21" s="3">
        <f t="shared" si="0"/>
        <v>0</v>
      </c>
      <c r="S21" s="3">
        <f t="shared" si="1"/>
        <v>0</v>
      </c>
      <c r="T21" s="5"/>
      <c r="U21" s="5"/>
      <c r="V21" s="5"/>
      <c r="W21" s="5"/>
      <c r="X21" s="5"/>
      <c r="Y21" s="4">
        <f t="shared" si="2"/>
        <v>0</v>
      </c>
    </row>
    <row r="22" spans="1:25" ht="191.25" x14ac:dyDescent="0.15">
      <c r="A22" s="3">
        <v>20</v>
      </c>
      <c r="B22" s="3">
        <v>2021300368</v>
      </c>
      <c r="C22" s="3" t="s">
        <v>68</v>
      </c>
      <c r="D22" s="6" t="s">
        <v>69</v>
      </c>
      <c r="E22" s="3">
        <v>116.25</v>
      </c>
      <c r="F22" s="3"/>
      <c r="G22" s="3"/>
      <c r="H22" s="3"/>
      <c r="I22" s="3"/>
      <c r="J22" s="3"/>
      <c r="K22" s="3"/>
      <c r="L22" s="3"/>
      <c r="M22" s="3"/>
      <c r="N22" s="5" t="s">
        <v>70</v>
      </c>
      <c r="O22" s="3">
        <v>10</v>
      </c>
      <c r="P22" s="3"/>
      <c r="Q22" s="3"/>
      <c r="R22" s="3">
        <f t="shared" si="0"/>
        <v>126.25</v>
      </c>
      <c r="S22" s="3">
        <f t="shared" si="1"/>
        <v>113.625</v>
      </c>
      <c r="T22" s="5" t="s">
        <v>71</v>
      </c>
      <c r="U22" s="3"/>
      <c r="V22" s="3"/>
      <c r="W22" s="3">
        <v>3</v>
      </c>
      <c r="X22" s="3">
        <v>0.3</v>
      </c>
      <c r="Y22" s="4">
        <f t="shared" si="2"/>
        <v>113.925</v>
      </c>
    </row>
    <row r="23" spans="1:25" ht="45" customHeight="1" x14ac:dyDescent="0.15">
      <c r="A23" s="3">
        <v>21</v>
      </c>
      <c r="B23" s="3">
        <v>2021300369</v>
      </c>
      <c r="C23" s="3" t="s">
        <v>72</v>
      </c>
      <c r="D23" s="12"/>
      <c r="E23" s="3"/>
      <c r="F23" s="3"/>
      <c r="G23" s="3"/>
      <c r="H23" s="3"/>
      <c r="I23" s="3"/>
      <c r="J23" s="3"/>
      <c r="K23" s="3"/>
      <c r="L23" s="3"/>
      <c r="M23" s="3"/>
      <c r="N23" s="3"/>
      <c r="O23" s="3"/>
      <c r="P23" s="3"/>
      <c r="Q23" s="3"/>
      <c r="R23" s="3">
        <f t="shared" si="0"/>
        <v>0</v>
      </c>
      <c r="S23" s="3">
        <f t="shared" si="1"/>
        <v>0</v>
      </c>
      <c r="T23" s="3"/>
      <c r="U23" s="3"/>
      <c r="V23" s="3"/>
      <c r="W23" s="3"/>
      <c r="X23" s="3"/>
      <c r="Y23" s="4">
        <f t="shared" si="2"/>
        <v>0</v>
      </c>
    </row>
    <row r="24" spans="1:25" ht="78.75" x14ac:dyDescent="0.15">
      <c r="A24" s="3">
        <v>22</v>
      </c>
      <c r="B24" s="3">
        <v>2021300371</v>
      </c>
      <c r="C24" s="3" t="s">
        <v>73</v>
      </c>
      <c r="D24" s="6"/>
      <c r="E24" s="5"/>
      <c r="F24" s="6"/>
      <c r="G24" s="6"/>
      <c r="H24" s="6"/>
      <c r="I24" s="6"/>
      <c r="J24" s="6"/>
      <c r="K24" s="6"/>
      <c r="L24" s="6"/>
      <c r="M24" s="6"/>
      <c r="N24" s="6" t="s">
        <v>74</v>
      </c>
      <c r="O24" s="6">
        <v>6</v>
      </c>
      <c r="P24" s="6"/>
      <c r="Q24" s="6"/>
      <c r="R24" s="3">
        <f t="shared" si="0"/>
        <v>6</v>
      </c>
      <c r="S24" s="3">
        <f t="shared" si="1"/>
        <v>5.4</v>
      </c>
      <c r="T24" s="5"/>
      <c r="U24" s="5"/>
      <c r="V24" s="5"/>
      <c r="W24" s="3"/>
      <c r="X24" s="3"/>
      <c r="Y24" s="4">
        <f t="shared" si="2"/>
        <v>5.4</v>
      </c>
    </row>
    <row r="25" spans="1:25" ht="66.95" customHeight="1" x14ac:dyDescent="0.15">
      <c r="A25" s="3">
        <v>23</v>
      </c>
      <c r="B25" s="3">
        <v>2021300373</v>
      </c>
      <c r="C25" s="3" t="s">
        <v>75</v>
      </c>
      <c r="D25" s="6"/>
      <c r="E25" s="5"/>
      <c r="F25" s="6"/>
      <c r="G25" s="6"/>
      <c r="H25" s="6"/>
      <c r="I25" s="6"/>
      <c r="J25" s="6"/>
      <c r="K25" s="6"/>
      <c r="L25" s="6"/>
      <c r="M25" s="6"/>
      <c r="N25" s="6"/>
      <c r="O25" s="6"/>
      <c r="P25" s="6"/>
      <c r="Q25" s="6"/>
      <c r="R25" s="3">
        <f t="shared" si="0"/>
        <v>0</v>
      </c>
      <c r="S25" s="3">
        <f t="shared" si="1"/>
        <v>0</v>
      </c>
      <c r="T25" s="6"/>
      <c r="U25" s="6"/>
      <c r="V25" s="6"/>
      <c r="W25" s="3"/>
      <c r="X25" s="3"/>
      <c r="Y25" s="4">
        <f t="shared" si="2"/>
        <v>0</v>
      </c>
    </row>
    <row r="26" spans="1:25" ht="123.75" x14ac:dyDescent="0.15">
      <c r="A26" s="3">
        <v>24</v>
      </c>
      <c r="B26" s="3">
        <v>2021300374</v>
      </c>
      <c r="C26" s="3" t="s">
        <v>76</v>
      </c>
      <c r="D26" s="6" t="s">
        <v>77</v>
      </c>
      <c r="E26" s="3">
        <v>140</v>
      </c>
      <c r="F26" s="3"/>
      <c r="G26" s="3"/>
      <c r="H26" s="3"/>
      <c r="I26" s="3"/>
      <c r="J26" s="3"/>
      <c r="K26" s="3"/>
      <c r="L26" s="3"/>
      <c r="M26" s="3"/>
      <c r="N26" s="5" t="s">
        <v>78</v>
      </c>
      <c r="O26" s="3">
        <v>3</v>
      </c>
      <c r="P26" s="3"/>
      <c r="Q26" s="14"/>
      <c r="R26" s="3">
        <f t="shared" si="0"/>
        <v>143</v>
      </c>
      <c r="S26" s="3">
        <f t="shared" si="1"/>
        <v>128.69999999999999</v>
      </c>
      <c r="T26" s="3"/>
      <c r="U26" s="3"/>
      <c r="V26" s="3"/>
      <c r="W26" s="3"/>
      <c r="X26" s="3"/>
      <c r="Y26" s="4">
        <f t="shared" si="2"/>
        <v>128.69999999999999</v>
      </c>
    </row>
    <row r="27" spans="1:25" ht="42.95" customHeight="1" x14ac:dyDescent="0.15">
      <c r="A27" s="3">
        <v>25</v>
      </c>
      <c r="B27" s="3">
        <v>2021310339</v>
      </c>
      <c r="C27" s="3" t="s">
        <v>79</v>
      </c>
      <c r="D27" s="12"/>
      <c r="E27" s="3"/>
      <c r="F27" s="3"/>
      <c r="G27" s="3"/>
      <c r="H27" s="3"/>
      <c r="I27" s="3"/>
      <c r="J27" s="3"/>
      <c r="K27" s="3"/>
      <c r="L27" s="3"/>
      <c r="M27" s="3"/>
      <c r="N27" s="5" t="s">
        <v>80</v>
      </c>
      <c r="O27" s="3">
        <v>3</v>
      </c>
      <c r="P27" s="3"/>
      <c r="Q27" s="3"/>
      <c r="R27" s="3">
        <f t="shared" si="0"/>
        <v>3</v>
      </c>
      <c r="S27" s="3">
        <f t="shared" si="1"/>
        <v>2.7</v>
      </c>
      <c r="T27" s="5" t="s">
        <v>81</v>
      </c>
      <c r="U27" s="3"/>
      <c r="V27" s="3"/>
      <c r="W27" s="3"/>
      <c r="X27" s="3">
        <v>0.3</v>
      </c>
      <c r="Y27" s="4">
        <f t="shared" si="2"/>
        <v>3</v>
      </c>
    </row>
    <row r="28" spans="1:25" ht="33.75" x14ac:dyDescent="0.15">
      <c r="A28" s="3">
        <v>26</v>
      </c>
      <c r="B28" s="3">
        <v>2021310340</v>
      </c>
      <c r="C28" s="3" t="s">
        <v>82</v>
      </c>
      <c r="D28" s="6"/>
      <c r="E28" s="5"/>
      <c r="F28" s="6"/>
      <c r="G28" s="6"/>
      <c r="H28" s="6"/>
      <c r="I28" s="6"/>
      <c r="J28" s="6"/>
      <c r="K28" s="6"/>
      <c r="L28" s="6"/>
      <c r="M28" s="6"/>
      <c r="N28" s="6"/>
      <c r="O28" s="6"/>
      <c r="P28" s="6"/>
      <c r="Q28" s="6"/>
      <c r="R28" s="3">
        <f t="shared" si="0"/>
        <v>0</v>
      </c>
      <c r="S28" s="3">
        <f t="shared" si="1"/>
        <v>0</v>
      </c>
      <c r="T28" s="6" t="s">
        <v>83</v>
      </c>
      <c r="U28" s="6" t="s">
        <v>84</v>
      </c>
      <c r="V28" s="6"/>
      <c r="W28" s="3">
        <v>3</v>
      </c>
      <c r="X28" s="3">
        <v>0.3</v>
      </c>
      <c r="Y28" s="4">
        <f t="shared" si="2"/>
        <v>0.3</v>
      </c>
    </row>
    <row r="29" spans="1:25" ht="258.75" x14ac:dyDescent="0.15">
      <c r="A29" s="3">
        <v>27</v>
      </c>
      <c r="B29" s="3">
        <v>2021310341</v>
      </c>
      <c r="C29" s="3" t="s">
        <v>85</v>
      </c>
      <c r="D29" s="6" t="s">
        <v>86</v>
      </c>
      <c r="E29" s="13">
        <f>50*0.25+150*0.25+150*0.25+150*0.05</f>
        <v>95</v>
      </c>
      <c r="F29" s="3"/>
      <c r="G29" s="3"/>
      <c r="H29" s="3"/>
      <c r="I29" s="3"/>
      <c r="J29" s="3"/>
      <c r="K29" s="3"/>
      <c r="L29" s="5" t="s">
        <v>87</v>
      </c>
      <c r="M29" s="3">
        <v>3.5</v>
      </c>
      <c r="N29" s="3"/>
      <c r="O29" s="3"/>
      <c r="P29" s="3"/>
      <c r="Q29" s="3"/>
      <c r="R29" s="3">
        <f t="shared" si="0"/>
        <v>98.5</v>
      </c>
      <c r="S29" s="3">
        <f t="shared" si="1"/>
        <v>88.65</v>
      </c>
      <c r="T29" s="3"/>
      <c r="U29" s="3"/>
      <c r="V29" s="3"/>
      <c r="W29" s="3"/>
      <c r="X29" s="3"/>
      <c r="Y29" s="4">
        <f t="shared" si="2"/>
        <v>88.65</v>
      </c>
    </row>
    <row r="30" spans="1:25" ht="179.1" customHeight="1" x14ac:dyDescent="0.15">
      <c r="A30" s="3">
        <v>28</v>
      </c>
      <c r="B30" s="3">
        <v>2021310342</v>
      </c>
      <c r="C30" s="3" t="s">
        <v>88</v>
      </c>
      <c r="D30" s="6" t="s">
        <v>89</v>
      </c>
      <c r="E30" s="3">
        <v>37.5</v>
      </c>
      <c r="F30" s="3"/>
      <c r="G30" s="3"/>
      <c r="H30" s="3"/>
      <c r="I30" s="3"/>
      <c r="J30" s="6"/>
      <c r="K30" s="3"/>
      <c r="L30" s="3"/>
      <c r="M30" s="3"/>
      <c r="N30" s="6" t="s">
        <v>90</v>
      </c>
      <c r="O30" s="3">
        <v>3</v>
      </c>
      <c r="P30" s="6" t="s">
        <v>91</v>
      </c>
      <c r="Q30" s="3">
        <v>10</v>
      </c>
      <c r="R30" s="3">
        <f t="shared" si="0"/>
        <v>50.5</v>
      </c>
      <c r="S30" s="3">
        <f t="shared" si="1"/>
        <v>45.45</v>
      </c>
      <c r="T30" s="3"/>
      <c r="U30" s="3"/>
      <c r="V30" s="3"/>
      <c r="W30" s="3"/>
      <c r="X30" s="3"/>
      <c r="Y30" s="4">
        <f t="shared" si="2"/>
        <v>45.45</v>
      </c>
    </row>
    <row r="31" spans="1:25" s="8" customFormat="1" ht="191.25" x14ac:dyDescent="0.15">
      <c r="A31" s="3">
        <v>29</v>
      </c>
      <c r="B31" s="3">
        <v>2021310343</v>
      </c>
      <c r="C31" s="3" t="s">
        <v>92</v>
      </c>
      <c r="D31" s="6" t="s">
        <v>93</v>
      </c>
      <c r="E31" s="3">
        <v>15</v>
      </c>
      <c r="F31" s="3"/>
      <c r="G31" s="3"/>
      <c r="H31" s="3"/>
      <c r="I31" s="3"/>
      <c r="J31" s="3"/>
      <c r="K31" s="3"/>
      <c r="L31" s="3"/>
      <c r="M31" s="3"/>
      <c r="N31" s="3"/>
      <c r="O31" s="3"/>
      <c r="P31" s="3"/>
      <c r="Q31" s="3"/>
      <c r="R31" s="3">
        <f t="shared" si="0"/>
        <v>15</v>
      </c>
      <c r="S31" s="3">
        <f t="shared" si="1"/>
        <v>13.5</v>
      </c>
      <c r="T31" s="3"/>
      <c r="U31" s="3"/>
      <c r="V31" s="3"/>
      <c r="W31" s="3"/>
      <c r="X31" s="3"/>
      <c r="Y31" s="4">
        <f t="shared" si="2"/>
        <v>13.5</v>
      </c>
    </row>
    <row r="32" spans="1:25" ht="78.75" x14ac:dyDescent="0.15">
      <c r="A32" s="3">
        <v>30</v>
      </c>
      <c r="B32" s="3">
        <v>2021310344</v>
      </c>
      <c r="C32" s="3" t="s">
        <v>94</v>
      </c>
      <c r="D32" s="6" t="s">
        <v>95</v>
      </c>
      <c r="E32" s="3">
        <v>45</v>
      </c>
      <c r="F32" s="3"/>
      <c r="G32" s="3"/>
      <c r="H32" s="3"/>
      <c r="I32" s="3"/>
      <c r="J32" s="3"/>
      <c r="K32" s="3"/>
      <c r="L32" s="3"/>
      <c r="M32" s="3"/>
      <c r="N32" s="5" t="s">
        <v>96</v>
      </c>
      <c r="O32" s="3">
        <v>10</v>
      </c>
      <c r="P32" s="3"/>
      <c r="Q32" s="3"/>
      <c r="R32" s="3">
        <f t="shared" si="0"/>
        <v>55</v>
      </c>
      <c r="S32" s="3">
        <f t="shared" si="1"/>
        <v>49.5</v>
      </c>
      <c r="T32" s="3"/>
      <c r="U32" s="3"/>
      <c r="V32" s="3"/>
      <c r="W32" s="3"/>
      <c r="X32" s="3"/>
      <c r="Y32" s="4">
        <f t="shared" si="2"/>
        <v>49.5</v>
      </c>
    </row>
    <row r="33" spans="1:25" ht="337.5" x14ac:dyDescent="0.15">
      <c r="A33" s="3">
        <v>31</v>
      </c>
      <c r="B33" s="3">
        <v>2021310345</v>
      </c>
      <c r="C33" s="3" t="s">
        <v>97</v>
      </c>
      <c r="D33" s="6" t="s">
        <v>98</v>
      </c>
      <c r="E33" s="5">
        <v>210</v>
      </c>
      <c r="F33" s="6" t="s">
        <v>99</v>
      </c>
      <c r="G33" s="6">
        <f>30</f>
        <v>30</v>
      </c>
      <c r="H33" s="6" t="s">
        <v>100</v>
      </c>
      <c r="I33" s="6"/>
      <c r="J33" s="6" t="s">
        <v>100</v>
      </c>
      <c r="K33" s="6"/>
      <c r="L33" s="6" t="s">
        <v>101</v>
      </c>
      <c r="M33" s="6">
        <f>31.5+31.5+1.25</f>
        <v>64.25</v>
      </c>
      <c r="N33" s="6" t="s">
        <v>102</v>
      </c>
      <c r="O33" s="6"/>
      <c r="P33" s="6" t="s">
        <v>100</v>
      </c>
      <c r="Q33" s="6"/>
      <c r="R33" s="3">
        <f t="shared" si="0"/>
        <v>304.25</v>
      </c>
      <c r="S33" s="3">
        <f t="shared" si="1"/>
        <v>273.82499999999999</v>
      </c>
      <c r="T33" s="6" t="s">
        <v>100</v>
      </c>
      <c r="U33" s="6" t="s">
        <v>100</v>
      </c>
      <c r="V33" s="6" t="s">
        <v>100</v>
      </c>
      <c r="W33" s="3">
        <v>0</v>
      </c>
      <c r="X33" s="3">
        <v>0</v>
      </c>
      <c r="Y33" s="4">
        <f t="shared" si="2"/>
        <v>273.82499999999999</v>
      </c>
    </row>
    <row r="34" spans="1:25" ht="143.1" customHeight="1" x14ac:dyDescent="0.15">
      <c r="A34" s="3">
        <v>32</v>
      </c>
      <c r="B34" s="3">
        <v>2021310370</v>
      </c>
      <c r="C34" s="3" t="s">
        <v>103</v>
      </c>
      <c r="D34" s="6" t="s">
        <v>104</v>
      </c>
      <c r="E34" s="3">
        <v>105</v>
      </c>
      <c r="F34" s="3"/>
      <c r="G34" s="3"/>
      <c r="H34" s="3"/>
      <c r="I34" s="3"/>
      <c r="J34" s="3"/>
      <c r="K34" s="3"/>
      <c r="L34" s="3"/>
      <c r="M34" s="3"/>
      <c r="N34" s="5" t="s">
        <v>105</v>
      </c>
      <c r="O34" s="3">
        <v>3</v>
      </c>
      <c r="P34" s="3"/>
      <c r="Q34" s="3"/>
      <c r="R34" s="3">
        <f t="shared" si="0"/>
        <v>108</v>
      </c>
      <c r="S34" s="3">
        <f t="shared" si="1"/>
        <v>97.2</v>
      </c>
      <c r="T34" s="3"/>
      <c r="U34" s="3"/>
      <c r="V34" s="3"/>
      <c r="W34" s="3"/>
      <c r="X34" s="3"/>
      <c r="Y34" s="4">
        <f t="shared" si="2"/>
        <v>97.2</v>
      </c>
    </row>
    <row r="35" spans="1:25" ht="371.25" x14ac:dyDescent="0.15">
      <c r="A35" s="3">
        <v>33</v>
      </c>
      <c r="B35" s="5">
        <v>2021310372</v>
      </c>
      <c r="C35" s="5" t="s">
        <v>106</v>
      </c>
      <c r="D35" s="6" t="s">
        <v>107</v>
      </c>
      <c r="E35" s="5">
        <v>360</v>
      </c>
      <c r="F35" s="5"/>
      <c r="G35" s="5"/>
      <c r="H35" s="5"/>
      <c r="I35" s="5"/>
      <c r="J35" s="5"/>
      <c r="K35" s="5"/>
      <c r="L35" s="5" t="s">
        <v>108</v>
      </c>
      <c r="M35" s="5">
        <v>4.75</v>
      </c>
      <c r="N35" s="5" t="s">
        <v>109</v>
      </c>
      <c r="O35" s="5">
        <v>3</v>
      </c>
      <c r="P35" s="5"/>
      <c r="Q35" s="5"/>
      <c r="R35" s="3">
        <f t="shared" si="0"/>
        <v>367.75</v>
      </c>
      <c r="S35" s="3">
        <f t="shared" si="1"/>
        <v>330.97500000000002</v>
      </c>
      <c r="T35" s="5"/>
      <c r="U35" s="5"/>
      <c r="V35" s="5"/>
      <c r="W35" s="5">
        <v>0</v>
      </c>
      <c r="X35" s="5">
        <v>0</v>
      </c>
      <c r="Y35" s="4">
        <f t="shared" si="2"/>
        <v>330.97500000000002</v>
      </c>
    </row>
  </sheetData>
  <mergeCells count="10">
    <mergeCell ref="A1:A2"/>
    <mergeCell ref="B1:B2"/>
    <mergeCell ref="C1:C2"/>
    <mergeCell ref="R1:R2"/>
    <mergeCell ref="S1:S2"/>
    <mergeCell ref="W1:W2"/>
    <mergeCell ref="X1:X2"/>
    <mergeCell ref="Y1:Y2"/>
    <mergeCell ref="D1:Q1"/>
    <mergeCell ref="T1:V1"/>
  </mergeCells>
  <phoneticPr fontId="1" type="noConversion"/>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博士21级</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wutong</dc:creator>
  <cp:lastModifiedBy>wutong</cp:lastModifiedBy>
  <dcterms:created xsi:type="dcterms:W3CDTF">2024-10-08T15:37:00Z</dcterms:created>
  <dcterms:modified xsi:type="dcterms:W3CDTF">2024-10-08T10:56:00Z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2052-12.1.0.18543</vt:lpwstr>
  </property>
  <property fmtid="{D5CDD505-2E9C-101B-9397-08002B2CF9AE}" pid="3" name="ICV">
    <vt:lpwstr>A97E20AA26E44E02B67D3A66B0D96C26_13</vt:lpwstr>
  </property>
</Properties>
</file>